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seanfosmire/Sync/4 - 906 law/IRA spreadsheets/"/>
    </mc:Choice>
  </mc:AlternateContent>
  <xr:revisionPtr revIDLastSave="0" documentId="13_ncr:1_{ADE78DAA-103B-034D-A9BA-6998297C8FC7}" xr6:coauthVersionLast="47" xr6:coauthVersionMax="47" xr10:uidLastSave="{00000000-0000-0000-0000-000000000000}"/>
  <bookViews>
    <workbookView xWindow="5960" yWindow="2220" windowWidth="22840" windowHeight="14000" tabRatio="500" xr2:uid="{00000000-000D-0000-FFFF-FFFF00000000}"/>
  </bookViews>
  <sheets>
    <sheet name="Schedu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28" i="1" l="1"/>
  <c r="E15" i="1"/>
  <c r="E25" i="1"/>
  <c r="E12" i="1"/>
  <c r="H20" i="1"/>
  <c r="G20" i="1"/>
  <c r="H5" i="1"/>
  <c r="H4" i="1"/>
  <c r="G4" i="1"/>
  <c r="C21" i="1"/>
  <c r="C22" i="1" s="1"/>
  <c r="C23" i="1" s="1"/>
  <c r="C24" i="1" s="1"/>
  <c r="D20" i="1"/>
  <c r="E20" i="1" s="1"/>
  <c r="F20" i="1" s="1"/>
  <c r="C5" i="1"/>
  <c r="C6" i="1" s="1"/>
  <c r="C7" i="1" s="1"/>
  <c r="C8" i="1" s="1"/>
  <c r="C9" i="1" s="1"/>
  <c r="C10" i="1" s="1"/>
  <c r="C11" i="1" s="1"/>
  <c r="D4" i="1"/>
  <c r="E4" i="1" l="1"/>
  <c r="F4" i="1" s="1"/>
  <c r="D21" i="1"/>
  <c r="G21" i="1" l="1"/>
  <c r="H21" i="1"/>
  <c r="D5" i="1"/>
  <c r="G5" i="1" s="1"/>
  <c r="E21" i="1"/>
  <c r="F21" i="1" s="1"/>
  <c r="E5" i="1" l="1"/>
  <c r="F5" i="1" s="1"/>
  <c r="D6" i="1"/>
  <c r="D22" i="1"/>
  <c r="G22" i="1" l="1"/>
  <c r="G6" i="1"/>
  <c r="E6" i="1"/>
  <c r="F6" i="1" s="1"/>
  <c r="E22" i="1"/>
  <c r="F22" i="1" s="1"/>
  <c r="H22" i="1" l="1"/>
  <c r="H6" i="1"/>
  <c r="D7" i="1" s="1"/>
  <c r="D23" i="1"/>
  <c r="E23" i="1" l="1"/>
  <c r="F23" i="1" s="1"/>
  <c r="G23" i="1"/>
  <c r="G7" i="1"/>
  <c r="E7" i="1"/>
  <c r="F7" i="1" s="1"/>
  <c r="H23" i="1" l="1"/>
  <c r="D24" i="1" s="1"/>
  <c r="H7" i="1"/>
  <c r="D8" i="1" s="1"/>
  <c r="E8" i="1"/>
  <c r="F8" i="1" s="1"/>
  <c r="G8" i="1"/>
  <c r="G24" i="1" l="1"/>
  <c r="H24" i="1" s="1"/>
  <c r="D25" i="1" s="1"/>
  <c r="E24" i="1"/>
  <c r="F24" i="1" s="1"/>
  <c r="H8" i="1"/>
  <c r="D9" i="1" s="1"/>
  <c r="E9" i="1"/>
  <c r="F9" i="1" s="1"/>
  <c r="G9" i="1" l="1"/>
  <c r="H9" i="1" s="1"/>
  <c r="D10" i="1" s="1"/>
  <c r="F25" i="1" l="1"/>
  <c r="F27" i="1" s="1"/>
  <c r="E27" i="1"/>
  <c r="G10" i="1"/>
  <c r="E10" i="1"/>
  <c r="F10" i="1" s="1"/>
  <c r="H10" i="1" l="1"/>
  <c r="D11" i="1"/>
  <c r="G11" i="1" l="1"/>
  <c r="E11" i="1"/>
  <c r="F11" i="1" s="1"/>
  <c r="H11" i="1" l="1"/>
  <c r="D12" i="1" s="1"/>
  <c r="F12" i="1" l="1"/>
  <c r="F14" i="1"/>
  <c r="E14" i="1"/>
</calcChain>
</file>

<file path=xl/sharedStrings.xml><?xml version="1.0" encoding="utf-8"?>
<sst xmlns="http://schemas.openxmlformats.org/spreadsheetml/2006/main" count="23" uniqueCount="15">
  <si>
    <t>Using 5% increasing percentage</t>
  </si>
  <si>
    <t>Over 9 years</t>
  </si>
  <si>
    <t>Begin</t>
  </si>
  <si>
    <t>Distr</t>
  </si>
  <si>
    <t>Tax</t>
  </si>
  <si>
    <t>Rem'g</t>
  </si>
  <si>
    <t>Beginning amount</t>
  </si>
  <si>
    <t>Assumed rate of return</t>
  </si>
  <si>
    <t>Using 10% increasing percentage</t>
  </si>
  <si>
    <t>Over 6 years</t>
  </si>
  <si>
    <t>Totals</t>
  </si>
  <si>
    <t>Distributions to non-spouse DB</t>
  </si>
  <si>
    <t>Tax is calculated at 22% Federal, 4% state, total 26%</t>
  </si>
  <si>
    <t>Earned</t>
  </si>
  <si>
    <t xml:space="preserve">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</si>
</sst>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;[Red]\-[$$-409]#,##0"/>
    <numFmt numFmtId="165" formatCode="#,##0%"/>
  </numFmts>
  <fonts count="4" x14ac:knownFonts="1">
    <font>
      <sz val="10"/>
      <name val="Arial"/>
      <family val="2"/>
      <charset val="1"/>
    </font>
    <font>
      <b/>
      <sz val="10"/>
      <color rgb="FF000000"/>
      <name val="Arial"/>
      <family val="1"/>
      <charset val="1"/>
    </font>
    <font>
      <sz val="7"/>
      <color rgb="FF000000"/>
      <name val="Arial"/>
      <family val="1"/>
      <charset val="1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0" xfId="0" applyNumberFormat="1"/>
    <xf numFmtId="164" fontId="0" fillId="2" borderId="1" xfId="0" applyNumberFormat="1" applyFill="1" applyBorder="1"/>
    <xf numFmtId="165" fontId="0" fillId="0" borderId="0" xfId="0" applyNumberFormat="1"/>
    <xf numFmtId="10" fontId="0" fillId="2" borderId="1" xfId="0" applyNumberFormat="1" applyFill="1" applyBorder="1"/>
    <xf numFmtId="0" fontId="0" fillId="0" borderId="0" xfId="0" applyBorder="1"/>
    <xf numFmtId="3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showGridLines="0" tabSelected="1" zoomScale="120" zoomScaleNormal="120" workbookViewId="0">
      <selection activeCell="H27" sqref="H27"/>
    </sheetView>
  </sheetViews>
  <sheetFormatPr baseColWidth="10" defaultColWidth="8.83203125" defaultRowHeight="13" x14ac:dyDescent="0.15"/>
  <cols>
    <col min="1" max="1" width="3.33203125" customWidth="1"/>
    <col min="2" max="2" width="6.5" customWidth="1"/>
    <col min="3" max="3" width="7.6640625" customWidth="1"/>
    <col min="4" max="4" width="12.6640625" customWidth="1"/>
    <col min="5" max="6" width="11.5"/>
    <col min="7" max="7" width="11" customWidth="1"/>
    <col min="8" max="8" width="11.5"/>
    <col min="9" max="9" width="5" customWidth="1"/>
    <col min="10" max="10" width="21.1640625" customWidth="1"/>
    <col min="11" max="1025" width="11.5"/>
  </cols>
  <sheetData>
    <row r="1" spans="1:11" x14ac:dyDescent="0.15">
      <c r="A1" s="1" t="s">
        <v>11</v>
      </c>
      <c r="E1" s="2" t="s">
        <v>0</v>
      </c>
      <c r="H1" s="3" t="s">
        <v>1</v>
      </c>
    </row>
    <row r="3" spans="1:11" x14ac:dyDescent="0.15">
      <c r="D3" s="4" t="s">
        <v>2</v>
      </c>
      <c r="E3" s="4" t="s">
        <v>3</v>
      </c>
      <c r="F3" s="4" t="s">
        <v>4</v>
      </c>
      <c r="G3" s="4" t="s">
        <v>13</v>
      </c>
      <c r="H3" s="4" t="s">
        <v>5</v>
      </c>
      <c r="I3" s="5"/>
      <c r="J3" s="14" t="s">
        <v>6</v>
      </c>
      <c r="K3" s="6">
        <v>100000</v>
      </c>
    </row>
    <row r="4" spans="1:11" x14ac:dyDescent="0.15">
      <c r="B4">
        <v>1</v>
      </c>
      <c r="C4" s="7">
        <v>0.1</v>
      </c>
      <c r="D4" s="5">
        <f>K3</f>
        <v>100000</v>
      </c>
      <c r="E4" s="5">
        <f>D4*C4</f>
        <v>10000</v>
      </c>
      <c r="F4" s="5">
        <f>E4*0.26</f>
        <v>2600</v>
      </c>
      <c r="G4" s="5">
        <f>D4*K$4</f>
        <v>3000</v>
      </c>
      <c r="H4" s="5">
        <f>D4+G4-E4</f>
        <v>93000</v>
      </c>
      <c r="J4" s="14" t="s">
        <v>7</v>
      </c>
      <c r="K4" s="8">
        <v>0.03</v>
      </c>
    </row>
    <row r="5" spans="1:11" x14ac:dyDescent="0.15">
      <c r="B5">
        <v>2</v>
      </c>
      <c r="C5" s="7">
        <f t="shared" ref="C5:C11" si="0">C4+0.05</f>
        <v>0.15000000000000002</v>
      </c>
      <c r="D5" s="5">
        <f t="shared" ref="D5:D12" si="1">H4</f>
        <v>93000</v>
      </c>
      <c r="E5" s="5">
        <f>D5*C5</f>
        <v>13950.000000000002</v>
      </c>
      <c r="F5" s="5">
        <f t="shared" ref="F5:F12" si="2">E5*0.26</f>
        <v>3627.0000000000005</v>
      </c>
      <c r="G5" s="5">
        <f t="shared" ref="G5:G12" si="3">D5*K$4</f>
        <v>2790</v>
      </c>
      <c r="H5" s="5">
        <f t="shared" ref="H5:H12" si="4">D5+G5-E5</f>
        <v>81840</v>
      </c>
    </row>
    <row r="6" spans="1:11" x14ac:dyDescent="0.15">
      <c r="B6">
        <v>3</v>
      </c>
      <c r="C6" s="7">
        <f t="shared" si="0"/>
        <v>0.2</v>
      </c>
      <c r="D6" s="5">
        <f t="shared" si="1"/>
        <v>81840</v>
      </c>
      <c r="E6" s="5">
        <f>D6*C6</f>
        <v>16368</v>
      </c>
      <c r="F6" s="5">
        <f t="shared" si="2"/>
        <v>4255.68</v>
      </c>
      <c r="G6" s="5">
        <f t="shared" si="3"/>
        <v>2455.1999999999998</v>
      </c>
      <c r="H6" s="5">
        <f t="shared" si="4"/>
        <v>67927.199999999997</v>
      </c>
    </row>
    <row r="7" spans="1:11" x14ac:dyDescent="0.15">
      <c r="B7">
        <v>4</v>
      </c>
      <c r="C7" s="7">
        <f t="shared" si="0"/>
        <v>0.25</v>
      </c>
      <c r="D7" s="5">
        <f t="shared" si="1"/>
        <v>67927.199999999997</v>
      </c>
      <c r="E7" s="5">
        <f>D7*C7</f>
        <v>16981.8</v>
      </c>
      <c r="F7" s="5">
        <f t="shared" si="2"/>
        <v>4415.268</v>
      </c>
      <c r="G7" s="5">
        <f t="shared" si="3"/>
        <v>2037.8159999999998</v>
      </c>
      <c r="H7" s="5">
        <f t="shared" si="4"/>
        <v>52983.216</v>
      </c>
    </row>
    <row r="8" spans="1:11" x14ac:dyDescent="0.15">
      <c r="B8">
        <v>5</v>
      </c>
      <c r="C8" s="7">
        <f t="shared" si="0"/>
        <v>0.3</v>
      </c>
      <c r="D8" s="5">
        <f t="shared" si="1"/>
        <v>52983.216</v>
      </c>
      <c r="E8" s="5">
        <f>D8*C8</f>
        <v>15894.9648</v>
      </c>
      <c r="F8" s="5">
        <f t="shared" si="2"/>
        <v>4132.6908480000002</v>
      </c>
      <c r="G8" s="5">
        <f t="shared" si="3"/>
        <v>1589.49648</v>
      </c>
      <c r="H8" s="5">
        <f t="shared" si="4"/>
        <v>38677.74768</v>
      </c>
    </row>
    <row r="9" spans="1:11" x14ac:dyDescent="0.15">
      <c r="B9">
        <v>6</v>
      </c>
      <c r="C9" s="7">
        <f t="shared" si="0"/>
        <v>0.35</v>
      </c>
      <c r="D9" s="5">
        <f t="shared" si="1"/>
        <v>38677.74768</v>
      </c>
      <c r="E9" s="5">
        <f>D9*C9</f>
        <v>13537.211687999999</v>
      </c>
      <c r="F9" s="5">
        <f t="shared" si="2"/>
        <v>3519.6750388800001</v>
      </c>
      <c r="G9" s="5">
        <f t="shared" si="3"/>
        <v>1160.3324304</v>
      </c>
      <c r="H9" s="5">
        <f t="shared" si="4"/>
        <v>26300.868422399999</v>
      </c>
    </row>
    <row r="10" spans="1:11" x14ac:dyDescent="0.15">
      <c r="B10">
        <v>7</v>
      </c>
      <c r="C10" s="7">
        <f t="shared" si="0"/>
        <v>0.39999999999999997</v>
      </c>
      <c r="D10" s="5">
        <f t="shared" si="1"/>
        <v>26300.868422399999</v>
      </c>
      <c r="E10" s="5">
        <f>D10*C10</f>
        <v>10520.34736896</v>
      </c>
      <c r="F10" s="5">
        <f t="shared" si="2"/>
        <v>2735.2903159296002</v>
      </c>
      <c r="G10" s="5">
        <f t="shared" si="3"/>
        <v>789.02605267199999</v>
      </c>
      <c r="H10" s="5">
        <f t="shared" si="4"/>
        <v>16569.547106112001</v>
      </c>
    </row>
    <row r="11" spans="1:11" x14ac:dyDescent="0.15">
      <c r="B11">
        <v>8</v>
      </c>
      <c r="C11" s="7">
        <f t="shared" si="0"/>
        <v>0.44999999999999996</v>
      </c>
      <c r="D11" s="5">
        <f t="shared" si="1"/>
        <v>16569.547106112001</v>
      </c>
      <c r="E11" s="5">
        <f>D11*C11</f>
        <v>7456.2961977503992</v>
      </c>
      <c r="F11" s="5">
        <f t="shared" si="2"/>
        <v>1938.6370114151039</v>
      </c>
      <c r="G11" s="5">
        <f t="shared" si="3"/>
        <v>497.08641318335998</v>
      </c>
      <c r="H11" s="5">
        <f t="shared" si="4"/>
        <v>9610.337321544961</v>
      </c>
    </row>
    <row r="12" spans="1:11" x14ac:dyDescent="0.15">
      <c r="B12" s="9">
        <v>9</v>
      </c>
      <c r="C12" s="7">
        <v>1</v>
      </c>
      <c r="D12" s="10">
        <f t="shared" si="1"/>
        <v>9610.337321544961</v>
      </c>
      <c r="E12" s="10">
        <f>D12</f>
        <v>9610.337321544961</v>
      </c>
      <c r="F12" s="5">
        <f t="shared" si="2"/>
        <v>2498.6877036016899</v>
      </c>
      <c r="G12" s="5"/>
      <c r="H12" s="5"/>
    </row>
    <row r="13" spans="1:11" x14ac:dyDescent="0.15">
      <c r="B13" s="9"/>
      <c r="C13" s="9"/>
      <c r="D13" s="10"/>
      <c r="E13" s="10"/>
      <c r="F13" s="10"/>
      <c r="H13" s="5"/>
      <c r="I13" s="7"/>
    </row>
    <row r="14" spans="1:11" x14ac:dyDescent="0.15">
      <c r="D14" s="15" t="s">
        <v>10</v>
      </c>
      <c r="E14" s="11">
        <f>SUM(E4:E13)</f>
        <v>114318.95737625536</v>
      </c>
      <c r="F14" s="11">
        <f>SUM(F4:F13)</f>
        <v>29722.928917826393</v>
      </c>
      <c r="H14" s="11"/>
    </row>
    <row r="15" spans="1:11" x14ac:dyDescent="0.15">
      <c r="D15" s="15" t="s">
        <v>14</v>
      </c>
      <c r="E15" s="11">
        <f>E14-F14</f>
        <v>84596.028458428977</v>
      </c>
      <c r="G15" s="11"/>
      <c r="H15" s="11"/>
    </row>
    <row r="17" spans="1:9" x14ac:dyDescent="0.15">
      <c r="A17" s="1" t="s">
        <v>11</v>
      </c>
      <c r="E17" s="2" t="s">
        <v>8</v>
      </c>
      <c r="H17" s="3" t="s">
        <v>9</v>
      </c>
    </row>
    <row r="19" spans="1:9" x14ac:dyDescent="0.15">
      <c r="D19" s="4" t="s">
        <v>2</v>
      </c>
      <c r="E19" s="4" t="s">
        <v>3</v>
      </c>
      <c r="F19" s="4" t="s">
        <v>4</v>
      </c>
      <c r="G19" s="4" t="s">
        <v>13</v>
      </c>
      <c r="H19" s="4" t="s">
        <v>5</v>
      </c>
      <c r="I19" s="5"/>
    </row>
    <row r="20" spans="1:9" x14ac:dyDescent="0.15">
      <c r="B20">
        <v>1</v>
      </c>
      <c r="C20" s="7">
        <v>0.1</v>
      </c>
      <c r="D20" s="5">
        <f>K3</f>
        <v>100000</v>
      </c>
      <c r="E20" s="5">
        <f>D20*C20</f>
        <v>10000</v>
      </c>
      <c r="F20" s="5">
        <f t="shared" ref="F20:F25" si="5">E20*0.26</f>
        <v>2600</v>
      </c>
      <c r="G20" s="5">
        <f t="shared" ref="G20:G25" si="6">D20*K$4</f>
        <v>3000</v>
      </c>
      <c r="H20" s="5">
        <f t="shared" ref="H20:H25" si="7">D20+G20-E20</f>
        <v>93000</v>
      </c>
    </row>
    <row r="21" spans="1:9" x14ac:dyDescent="0.15">
      <c r="B21">
        <v>2</v>
      </c>
      <c r="C21" s="7">
        <f>C20+0.1</f>
        <v>0.2</v>
      </c>
      <c r="D21" s="5">
        <f>H20</f>
        <v>93000</v>
      </c>
      <c r="E21" s="5">
        <f>D21*C21</f>
        <v>18600</v>
      </c>
      <c r="F21" s="5">
        <f t="shared" si="5"/>
        <v>4836</v>
      </c>
      <c r="G21" s="5">
        <f t="shared" si="6"/>
        <v>2790</v>
      </c>
      <c r="H21" s="5">
        <f t="shared" si="7"/>
        <v>77190</v>
      </c>
    </row>
    <row r="22" spans="1:9" x14ac:dyDescent="0.15">
      <c r="B22">
        <v>3</v>
      </c>
      <c r="C22" s="7">
        <f>C21+0.1</f>
        <v>0.30000000000000004</v>
      </c>
      <c r="D22" s="5">
        <f>H21</f>
        <v>77190</v>
      </c>
      <c r="E22" s="5">
        <f>D22*C22</f>
        <v>23157.000000000004</v>
      </c>
      <c r="F22" s="5">
        <f t="shared" si="5"/>
        <v>6020.8200000000015</v>
      </c>
      <c r="G22" s="5">
        <f t="shared" si="6"/>
        <v>2315.6999999999998</v>
      </c>
      <c r="H22" s="5">
        <f t="shared" si="7"/>
        <v>56348.7</v>
      </c>
    </row>
    <row r="23" spans="1:9" x14ac:dyDescent="0.15">
      <c r="B23">
        <v>4</v>
      </c>
      <c r="C23" s="7">
        <f>C22+0.1</f>
        <v>0.4</v>
      </c>
      <c r="D23" s="5">
        <f>H22</f>
        <v>56348.7</v>
      </c>
      <c r="E23" s="5">
        <f>D23*C23</f>
        <v>22539.48</v>
      </c>
      <c r="F23" s="5">
        <f t="shared" si="5"/>
        <v>5860.2647999999999</v>
      </c>
      <c r="G23" s="5">
        <f t="shared" si="6"/>
        <v>1690.4609999999998</v>
      </c>
      <c r="H23" s="5">
        <f t="shared" si="7"/>
        <v>35499.680999999997</v>
      </c>
    </row>
    <row r="24" spans="1:9" x14ac:dyDescent="0.15">
      <c r="B24">
        <v>5</v>
      </c>
      <c r="C24" s="7">
        <f>C23+0.1</f>
        <v>0.5</v>
      </c>
      <c r="D24" s="5">
        <f>H23</f>
        <v>35499.680999999997</v>
      </c>
      <c r="E24" s="5">
        <f>D24*C24</f>
        <v>17749.840499999998</v>
      </c>
      <c r="F24" s="5">
        <f t="shared" si="5"/>
        <v>4614.9585299999999</v>
      </c>
      <c r="G24" s="5">
        <f t="shared" si="6"/>
        <v>1064.9904299999998</v>
      </c>
      <c r="H24" s="5">
        <f t="shared" si="7"/>
        <v>18814.830929999996</v>
      </c>
    </row>
    <row r="25" spans="1:9" x14ac:dyDescent="0.15">
      <c r="B25">
        <v>6</v>
      </c>
      <c r="C25" s="7">
        <v>1</v>
      </c>
      <c r="D25" s="5">
        <f>H24</f>
        <v>18814.830929999996</v>
      </c>
      <c r="E25" s="5">
        <f>D25</f>
        <v>18814.830929999996</v>
      </c>
      <c r="F25" s="5">
        <f t="shared" si="5"/>
        <v>4891.8560417999988</v>
      </c>
      <c r="G25" s="5"/>
      <c r="H25" s="5"/>
    </row>
    <row r="26" spans="1:9" x14ac:dyDescent="0.15">
      <c r="D26" s="5"/>
      <c r="E26" s="5"/>
      <c r="F26" s="5"/>
      <c r="H26" s="5"/>
      <c r="I26" s="7"/>
    </row>
    <row r="27" spans="1:9" x14ac:dyDescent="0.15">
      <c r="B27" s="9"/>
      <c r="C27" s="9"/>
      <c r="D27" s="16" t="s">
        <v>10</v>
      </c>
      <c r="E27" s="12">
        <f>SUM(E20:E26)</f>
        <v>110861.15143</v>
      </c>
      <c r="F27" s="12">
        <f>SUM(F20:F26)</f>
        <v>28823.899371799998</v>
      </c>
      <c r="H27" s="11"/>
      <c r="I27" s="7"/>
    </row>
    <row r="28" spans="1:9" x14ac:dyDescent="0.15">
      <c r="B28" s="9"/>
      <c r="C28" s="9"/>
      <c r="D28" s="15" t="s">
        <v>14</v>
      </c>
      <c r="E28" s="11">
        <f>E27-F27</f>
        <v>82037.2520582</v>
      </c>
      <c r="G28" s="12"/>
      <c r="H28" s="11"/>
      <c r="I28" s="7"/>
    </row>
    <row r="30" spans="1:9" x14ac:dyDescent="0.15">
      <c r="D30" s="13" t="s">
        <v>12</v>
      </c>
    </row>
  </sheetData>
  <pageMargins left="0.78749999999999998" right="0.78749999999999998" top="1.05277777777778" bottom="1.05277777777778" header="0.78749999999999998" footer="0.78749999999999998"/>
  <pageSetup scale="73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 Sean Fosmire</cp:lastModifiedBy>
  <cp:revision>7</cp:revision>
  <cp:lastPrinted>2022-04-07T13:12:18Z</cp:lastPrinted>
  <dcterms:created xsi:type="dcterms:W3CDTF">2020-01-26T15:50:16Z</dcterms:created>
  <dcterms:modified xsi:type="dcterms:W3CDTF">2022-04-09T17:05:26Z</dcterms:modified>
  <dc:language>en-US</dc:language>
</cp:coreProperties>
</file>